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'Sheet1'!$2:$31</definedName>
  </definedNames>
  <calcPr fullCalcOnLoad="1"/>
</workbook>
</file>

<file path=xl/sharedStrings.xml><?xml version="1.0" encoding="utf-8"?>
<sst xmlns="http://schemas.openxmlformats.org/spreadsheetml/2006/main" count="56" uniqueCount="46">
  <si>
    <t>TOTAL</t>
  </si>
  <si>
    <t>A</t>
  </si>
  <si>
    <t>B</t>
  </si>
  <si>
    <t>FACILITIES</t>
  </si>
  <si>
    <t>A. Carlton Palms</t>
  </si>
  <si>
    <t xml:space="preserve">JV  </t>
  </si>
  <si>
    <t xml:space="preserve">BS  </t>
  </si>
  <si>
    <t>SZ</t>
  </si>
  <si>
    <t>JB</t>
  </si>
  <si>
    <t>C</t>
  </si>
  <si>
    <t>LS</t>
  </si>
  <si>
    <t>PO</t>
  </si>
  <si>
    <t>D</t>
  </si>
  <si>
    <t>D. Manatee Palms Youth Services</t>
  </si>
  <si>
    <t>JA</t>
  </si>
  <si>
    <t>Facility</t>
  </si>
  <si>
    <t>Student</t>
  </si>
  <si>
    <t>Placed</t>
  </si>
  <si>
    <t>Exited</t>
  </si>
  <si>
    <t>Educational</t>
  </si>
  <si>
    <t>Residential</t>
  </si>
  <si>
    <t>FEFP</t>
  </si>
  <si>
    <t>Net Cost</t>
  </si>
  <si>
    <t>SDPBC</t>
  </si>
  <si>
    <t>Total Educational &amp; Residential Costs</t>
  </si>
  <si>
    <t>Total revenue from FEFP</t>
  </si>
  <si>
    <t>Net cost to SDPBC</t>
  </si>
  <si>
    <t>Contract Dates (Proj.)</t>
  </si>
  <si>
    <t>Daily</t>
  </si>
  <si>
    <t>Days</t>
  </si>
  <si>
    <t>Duration***</t>
  </si>
  <si>
    <t>COST ANALYSIS OF ESE STUDENT RESIDENTIAL PLACEMENTS</t>
  </si>
  <si>
    <t>AO</t>
  </si>
  <si>
    <t>RB</t>
  </si>
  <si>
    <t>FTE 255</t>
  </si>
  <si>
    <t>SCHOOL YEAR 2005 - 2006</t>
  </si>
  <si>
    <t>Add. Educ.**</t>
  </si>
  <si>
    <t>FAPD****</t>
  </si>
  <si>
    <t>Residential Program Costs*</t>
  </si>
  <si>
    <t xml:space="preserve">B. Devereux </t>
  </si>
  <si>
    <t>Annualized</t>
  </si>
  <si>
    <t>***Duration = Days X Daily</t>
  </si>
  <si>
    <t>**Additional Education = Support Services such as Speech/Language Therapy,OT, PT, etc.</t>
  </si>
  <si>
    <r>
      <t>C. Tequesta HMA, Inc., DBA Sandy Pines (</t>
    </r>
    <r>
      <rPr>
        <b/>
        <i/>
        <sz val="12"/>
        <rFont val="Arial"/>
        <family val="2"/>
      </rPr>
      <t>no FEFP Funding for School District of Palm Beach County, claimed by Martin County Public Schools</t>
    </r>
    <r>
      <rPr>
        <sz val="12"/>
        <rFont val="Arial"/>
        <family val="2"/>
      </rPr>
      <t>)</t>
    </r>
  </si>
  <si>
    <t>*Annual Residential Program Costs = Total cost of placing the student in the program for 1 calendar year.</t>
  </si>
  <si>
    <r>
      <t>****FAPD =</t>
    </r>
    <r>
      <rPr>
        <i/>
        <sz val="12"/>
        <rFont val="Arial"/>
        <family val="2"/>
      </rPr>
      <t xml:space="preserve"> paid by Florida's Agency for Persons with Disabilities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</si>
</sst>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right"/>
    </xf>
    <xf numFmtId="5" fontId="9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9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center"/>
    </xf>
    <xf numFmtId="7" fontId="9" fillId="0" borderId="0" xfId="0" applyNumberFormat="1" applyFont="1" applyAlignment="1">
      <alignment/>
    </xf>
    <xf numFmtId="169" fontId="3" fillId="0" borderId="2" xfId="0" applyNumberFormat="1" applyFont="1" applyBorder="1" applyAlignment="1">
      <alignment/>
    </xf>
    <xf numFmtId="169" fontId="3" fillId="0" borderId="6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5">
      <selection activeCell="G23" sqref="G23"/>
    </sheetView>
  </sheetViews>
  <sheetFormatPr defaultColWidth="9.140625" defaultRowHeight="12.75"/>
  <cols>
    <col min="1" max="1" width="9.00390625" style="1" customWidth="1"/>
    <col min="2" max="2" width="8.00390625" style="1" customWidth="1"/>
    <col min="3" max="3" width="12.140625" style="1" customWidth="1"/>
    <col min="4" max="4" width="10.421875" style="1" customWidth="1"/>
    <col min="5" max="5" width="7.57421875" style="1" customWidth="1"/>
    <col min="6" max="6" width="12.7109375" style="1" customWidth="1"/>
    <col min="7" max="7" width="13.57421875" style="1" customWidth="1"/>
    <col min="8" max="8" width="11.8515625" style="1" customWidth="1"/>
    <col min="9" max="9" width="9.7109375" style="1" customWidth="1"/>
    <col min="10" max="10" width="17.57421875" style="1" customWidth="1"/>
    <col min="11" max="11" width="13.7109375" style="1" customWidth="1"/>
    <col min="12" max="12" width="10.421875" style="1" customWidth="1"/>
    <col min="13" max="13" width="16.8515625" style="1" customWidth="1"/>
    <col min="14" max="16384" width="9.140625" style="1" customWidth="1"/>
  </cols>
  <sheetData>
    <row r="1" ht="1.5" customHeight="1" hidden="1"/>
    <row r="2" spans="1:13" ht="21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1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6" customFormat="1" ht="21" customHeight="1">
      <c r="A4" s="7"/>
      <c r="B4" s="8"/>
      <c r="C4" s="35" t="s">
        <v>27</v>
      </c>
      <c r="D4" s="35"/>
      <c r="E4" s="9"/>
      <c r="F4" s="35" t="s">
        <v>38</v>
      </c>
      <c r="G4" s="35"/>
      <c r="H4" s="35"/>
      <c r="I4" s="35"/>
      <c r="J4" s="35"/>
      <c r="K4" s="35"/>
      <c r="L4" s="9" t="s">
        <v>21</v>
      </c>
      <c r="M4" s="9" t="s">
        <v>22</v>
      </c>
    </row>
    <row r="5" spans="1:13" s="6" customFormat="1" ht="21" customHeight="1">
      <c r="A5" s="7" t="s">
        <v>15</v>
      </c>
      <c r="B5" s="7" t="s">
        <v>16</v>
      </c>
      <c r="C5" s="10" t="s">
        <v>17</v>
      </c>
      <c r="D5" s="10" t="s">
        <v>18</v>
      </c>
      <c r="E5" s="10" t="s">
        <v>29</v>
      </c>
      <c r="F5" s="9" t="s">
        <v>19</v>
      </c>
      <c r="G5" s="9" t="s">
        <v>20</v>
      </c>
      <c r="H5" s="9" t="s">
        <v>40</v>
      </c>
      <c r="I5" s="9" t="s">
        <v>28</v>
      </c>
      <c r="J5" s="9" t="s">
        <v>36</v>
      </c>
      <c r="K5" s="9" t="s">
        <v>30</v>
      </c>
      <c r="L5" s="9" t="s">
        <v>34</v>
      </c>
      <c r="M5" s="9" t="s">
        <v>23</v>
      </c>
    </row>
    <row r="6" spans="1:13" ht="21" customHeight="1">
      <c r="A6" s="34" t="s">
        <v>1</v>
      </c>
      <c r="B6" s="16" t="s">
        <v>6</v>
      </c>
      <c r="C6" s="12">
        <v>38534</v>
      </c>
      <c r="D6" s="12">
        <v>38898</v>
      </c>
      <c r="E6" s="26">
        <v>260</v>
      </c>
      <c r="F6" s="13">
        <v>22100</v>
      </c>
      <c r="G6" s="29" t="s">
        <v>37</v>
      </c>
      <c r="H6" s="14">
        <f aca="true" t="shared" si="0" ref="H6:H11">F6</f>
        <v>22100</v>
      </c>
      <c r="I6" s="30">
        <f aca="true" t="shared" si="1" ref="I6:I11">H6/260</f>
        <v>85</v>
      </c>
      <c r="J6" s="14"/>
      <c r="K6" s="14">
        <f aca="true" t="shared" si="2" ref="K6:K14">(I6*E6)+J6</f>
        <v>22100</v>
      </c>
      <c r="L6" s="14">
        <v>20146</v>
      </c>
      <c r="M6" s="15">
        <f aca="true" t="shared" si="3" ref="M6:M14">K6-L6</f>
        <v>1954</v>
      </c>
    </row>
    <row r="7" spans="1:13" ht="21" customHeight="1">
      <c r="A7" s="34" t="s">
        <v>1</v>
      </c>
      <c r="B7" s="16" t="s">
        <v>8</v>
      </c>
      <c r="C7" s="12">
        <v>38534</v>
      </c>
      <c r="D7" s="12">
        <v>38898</v>
      </c>
      <c r="E7" s="26">
        <v>260</v>
      </c>
      <c r="F7" s="13">
        <v>22100</v>
      </c>
      <c r="G7" s="29" t="s">
        <v>37</v>
      </c>
      <c r="H7" s="14">
        <f t="shared" si="0"/>
        <v>22100</v>
      </c>
      <c r="I7" s="30">
        <f t="shared" si="1"/>
        <v>85</v>
      </c>
      <c r="J7" s="14"/>
      <c r="K7" s="14">
        <f t="shared" si="2"/>
        <v>22100</v>
      </c>
      <c r="L7" s="14">
        <v>20146</v>
      </c>
      <c r="M7" s="15">
        <f t="shared" si="3"/>
        <v>1954</v>
      </c>
    </row>
    <row r="8" spans="1:13" ht="21" customHeight="1">
      <c r="A8" s="34" t="s">
        <v>1</v>
      </c>
      <c r="B8" s="16" t="s">
        <v>5</v>
      </c>
      <c r="C8" s="12">
        <v>38534</v>
      </c>
      <c r="D8" s="12">
        <v>38898</v>
      </c>
      <c r="E8" s="26">
        <v>260</v>
      </c>
      <c r="F8" s="13">
        <v>22100</v>
      </c>
      <c r="G8" s="29" t="s">
        <v>37</v>
      </c>
      <c r="H8" s="14">
        <f t="shared" si="0"/>
        <v>22100</v>
      </c>
      <c r="I8" s="30">
        <f t="shared" si="1"/>
        <v>85</v>
      </c>
      <c r="J8" s="14"/>
      <c r="K8" s="14">
        <f t="shared" si="2"/>
        <v>22100</v>
      </c>
      <c r="L8" s="14">
        <v>20146</v>
      </c>
      <c r="M8" s="15">
        <f t="shared" si="3"/>
        <v>1954</v>
      </c>
    </row>
    <row r="9" spans="1:13" ht="21" customHeight="1">
      <c r="A9" s="34" t="s">
        <v>1</v>
      </c>
      <c r="B9" s="16" t="s">
        <v>10</v>
      </c>
      <c r="C9" s="12">
        <v>38534</v>
      </c>
      <c r="D9" s="12">
        <v>38898</v>
      </c>
      <c r="E9" s="26">
        <v>260</v>
      </c>
      <c r="F9" s="13">
        <v>26100</v>
      </c>
      <c r="G9" s="29" t="s">
        <v>37</v>
      </c>
      <c r="H9" s="14">
        <f t="shared" si="0"/>
        <v>26100</v>
      </c>
      <c r="I9" s="30">
        <v>85</v>
      </c>
      <c r="J9" s="14">
        <v>4000</v>
      </c>
      <c r="K9" s="14">
        <f t="shared" si="2"/>
        <v>26100</v>
      </c>
      <c r="L9" s="14">
        <v>20146</v>
      </c>
      <c r="M9" s="15">
        <f t="shared" si="3"/>
        <v>5954</v>
      </c>
    </row>
    <row r="10" spans="1:13" ht="21" customHeight="1">
      <c r="A10" s="34" t="s">
        <v>1</v>
      </c>
      <c r="B10" s="11" t="s">
        <v>11</v>
      </c>
      <c r="C10" s="12">
        <v>38534</v>
      </c>
      <c r="D10" s="12">
        <v>38898</v>
      </c>
      <c r="E10" s="26">
        <v>260</v>
      </c>
      <c r="F10" s="13">
        <v>22100</v>
      </c>
      <c r="G10" s="29" t="s">
        <v>37</v>
      </c>
      <c r="H10" s="14">
        <f>F10</f>
        <v>22100</v>
      </c>
      <c r="I10" s="30">
        <f>H10/260</f>
        <v>85</v>
      </c>
      <c r="J10" s="14"/>
      <c r="K10" s="14">
        <f>(I10*E10)+J10</f>
        <v>22100</v>
      </c>
      <c r="L10" s="14">
        <v>20146</v>
      </c>
      <c r="M10" s="15">
        <f>K10-L10</f>
        <v>1954</v>
      </c>
    </row>
    <row r="11" spans="1:13" ht="21" customHeight="1">
      <c r="A11" s="34" t="s">
        <v>1</v>
      </c>
      <c r="B11" s="16" t="s">
        <v>7</v>
      </c>
      <c r="C11" s="12">
        <v>38534</v>
      </c>
      <c r="D11" s="12">
        <v>38898</v>
      </c>
      <c r="E11" s="26">
        <v>260</v>
      </c>
      <c r="F11" s="13">
        <v>22100</v>
      </c>
      <c r="G11" s="29" t="s">
        <v>37</v>
      </c>
      <c r="H11" s="14">
        <f t="shared" si="0"/>
        <v>22100</v>
      </c>
      <c r="I11" s="30">
        <f t="shared" si="1"/>
        <v>85</v>
      </c>
      <c r="J11" s="14"/>
      <c r="K11" s="14">
        <f t="shared" si="2"/>
        <v>22100</v>
      </c>
      <c r="L11" s="14">
        <v>20146</v>
      </c>
      <c r="M11" s="15">
        <f t="shared" si="3"/>
        <v>1954</v>
      </c>
    </row>
    <row r="12" spans="1:13" ht="21" customHeight="1">
      <c r="A12" s="34" t="s">
        <v>2</v>
      </c>
      <c r="B12" s="16" t="s">
        <v>32</v>
      </c>
      <c r="C12" s="12">
        <v>38534</v>
      </c>
      <c r="D12" s="12">
        <v>38898</v>
      </c>
      <c r="E12" s="26">
        <v>365</v>
      </c>
      <c r="F12" s="13">
        <v>20146</v>
      </c>
      <c r="G12" s="13">
        <v>115747.15</v>
      </c>
      <c r="H12" s="14">
        <f>F12+G12</f>
        <v>135893.15</v>
      </c>
      <c r="I12" s="30">
        <f>H12/E12</f>
        <v>372.31</v>
      </c>
      <c r="J12" s="14"/>
      <c r="K12" s="14">
        <f t="shared" si="2"/>
        <v>135893.15</v>
      </c>
      <c r="L12" s="14">
        <v>20146</v>
      </c>
      <c r="M12" s="15">
        <f t="shared" si="3"/>
        <v>115747.15</v>
      </c>
    </row>
    <row r="13" spans="1:13" ht="21" customHeight="1">
      <c r="A13" s="34" t="s">
        <v>9</v>
      </c>
      <c r="B13" s="16" t="s">
        <v>14</v>
      </c>
      <c r="C13" s="12">
        <v>38534</v>
      </c>
      <c r="D13" s="12">
        <v>38717</v>
      </c>
      <c r="E13" s="26">
        <v>184</v>
      </c>
      <c r="F13" s="13"/>
      <c r="G13" s="13">
        <v>127750</v>
      </c>
      <c r="H13" s="14">
        <f>F13+G13</f>
        <v>127750</v>
      </c>
      <c r="I13" s="30">
        <v>350</v>
      </c>
      <c r="J13" s="14"/>
      <c r="K13" s="14">
        <f t="shared" si="2"/>
        <v>64400</v>
      </c>
      <c r="L13" s="14"/>
      <c r="M13" s="15">
        <f t="shared" si="3"/>
        <v>64400</v>
      </c>
    </row>
    <row r="14" spans="1:13" ht="21" customHeight="1">
      <c r="A14" s="34" t="s">
        <v>12</v>
      </c>
      <c r="B14" s="16" t="s">
        <v>33</v>
      </c>
      <c r="C14" s="12">
        <v>38534</v>
      </c>
      <c r="D14" s="12">
        <v>38621</v>
      </c>
      <c r="E14" s="26">
        <v>87</v>
      </c>
      <c r="F14" s="13"/>
      <c r="G14" s="13">
        <v>137422.5</v>
      </c>
      <c r="H14" s="14">
        <f>F14+G14</f>
        <v>137422.5</v>
      </c>
      <c r="I14" s="30">
        <v>376.5</v>
      </c>
      <c r="J14" s="14"/>
      <c r="K14" s="14">
        <f t="shared" si="2"/>
        <v>32755.5</v>
      </c>
      <c r="L14" s="14"/>
      <c r="M14" s="15">
        <f t="shared" si="3"/>
        <v>32755.5</v>
      </c>
    </row>
    <row r="15" spans="1:13" ht="21" customHeight="1">
      <c r="A15" s="34"/>
      <c r="B15" s="16"/>
      <c r="C15" s="16"/>
      <c r="D15" s="16"/>
      <c r="E15" s="27"/>
      <c r="F15" s="13"/>
      <c r="G15" s="13"/>
      <c r="H15" s="14"/>
      <c r="I15" s="14"/>
      <c r="J15" s="14"/>
      <c r="K15" s="14"/>
      <c r="L15" s="14"/>
      <c r="M15" s="11"/>
    </row>
    <row r="16" spans="1:13" s="5" customFormat="1" ht="21" customHeight="1">
      <c r="A16" s="17" t="s">
        <v>0</v>
      </c>
      <c r="B16" s="18"/>
      <c r="C16" s="18"/>
      <c r="D16" s="18"/>
      <c r="E16" s="28"/>
      <c r="F16" s="19">
        <f>SUM(F6:F15)</f>
        <v>156746</v>
      </c>
      <c r="G16" s="19">
        <f aca="true" t="shared" si="4" ref="G16:L16">SUM(G6:G15)</f>
        <v>380919.65</v>
      </c>
      <c r="H16" s="19">
        <f t="shared" si="4"/>
        <v>537665.65</v>
      </c>
      <c r="I16" s="19"/>
      <c r="J16" s="19"/>
      <c r="K16" s="19">
        <f>SUM(K6:K15)</f>
        <v>369648.65</v>
      </c>
      <c r="L16" s="19">
        <f t="shared" si="4"/>
        <v>141022</v>
      </c>
      <c r="M16" s="19">
        <f>SUM(M6:M14)</f>
        <v>228626.65</v>
      </c>
    </row>
    <row r="17" ht="21" customHeight="1" thickBot="1"/>
    <row r="18" spans="7:13" ht="21" customHeight="1">
      <c r="G18" s="20" t="s">
        <v>24</v>
      </c>
      <c r="H18" s="21"/>
      <c r="I18" s="21"/>
      <c r="J18" s="21"/>
      <c r="K18" s="21"/>
      <c r="L18" s="21"/>
      <c r="M18" s="31">
        <f>K16</f>
        <v>369648.65</v>
      </c>
    </row>
    <row r="19" spans="7:13" ht="21" customHeight="1" thickBot="1">
      <c r="G19" s="24" t="s">
        <v>25</v>
      </c>
      <c r="H19" s="25"/>
      <c r="I19" s="25"/>
      <c r="J19" s="25"/>
      <c r="K19" s="25"/>
      <c r="L19" s="25"/>
      <c r="M19" s="32">
        <f>L16</f>
        <v>141022</v>
      </c>
    </row>
    <row r="20" spans="7:13" ht="21" customHeight="1" thickBot="1" thickTop="1">
      <c r="G20" s="22" t="s">
        <v>26</v>
      </c>
      <c r="H20" s="23"/>
      <c r="I20" s="23"/>
      <c r="J20" s="23"/>
      <c r="K20" s="23"/>
      <c r="L20" s="23"/>
      <c r="M20" s="33">
        <f>M18-M19</f>
        <v>228626.65000000002</v>
      </c>
    </row>
    <row r="21" ht="21" customHeight="1">
      <c r="A21" s="1" t="s">
        <v>3</v>
      </c>
    </row>
    <row r="22" spans="1:7" ht="21" customHeight="1">
      <c r="A22" s="1" t="s">
        <v>4</v>
      </c>
      <c r="G22" s="5"/>
    </row>
    <row r="23" spans="1:7" ht="21" customHeight="1">
      <c r="A23" s="1" t="s">
        <v>39</v>
      </c>
      <c r="G23" s="5"/>
    </row>
    <row r="24" ht="21" customHeight="1">
      <c r="A24" s="1" t="s">
        <v>43</v>
      </c>
    </row>
    <row r="25" spans="1:7" ht="21" customHeight="1">
      <c r="A25" s="1" t="s">
        <v>13</v>
      </c>
      <c r="G25" s="2"/>
    </row>
    <row r="27" ht="15">
      <c r="A27" s="1" t="s">
        <v>44</v>
      </c>
    </row>
    <row r="28" ht="15">
      <c r="A28" s="1" t="s">
        <v>42</v>
      </c>
    </row>
    <row r="29" spans="1:6" ht="15">
      <c r="A29" s="3" t="s">
        <v>41</v>
      </c>
      <c r="F29" s="4"/>
    </row>
    <row r="30" ht="15">
      <c r="A30" s="1" t="s">
        <v>45</v>
      </c>
    </row>
  </sheetData>
  <mergeCells count="4">
    <mergeCell ref="C4:D4"/>
    <mergeCell ref="F4:K4"/>
    <mergeCell ref="A2:M2"/>
    <mergeCell ref="A3:M3"/>
  </mergeCells>
  <printOptions gridLines="1" horizontalCentered="1" verticalCentered="1"/>
  <pageMargins left="0.25" right="0.25" top="0.25" bottom="0.25" header="0.5" footer="0.5"/>
  <pageSetup horizontalDpi="600" verticalDpi="600" orientation="portrait" scale="60" r:id="rId1"/>
  <headerFooter alignWithMargins="0">
    <oddFooter>&amp;RRevised: 7/1/2005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2005-06-30T20:44:44Z</cp:lastPrinted>
  <dcterms:created xsi:type="dcterms:W3CDTF">2002-01-04T16:02:38Z</dcterms:created>
  <dcterms:modified xsi:type="dcterms:W3CDTF">2005-06-30T20:49:33Z</dcterms:modified>
  <cp:category/>
  <cp:version/>
  <cp:contentType/>
  <cp:contentStatus/>
</cp:coreProperties>
</file>